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60" windowWidth="20115" windowHeight="8010"/>
  </bookViews>
  <sheets>
    <sheet name="ธ.ค.66" sheetId="4" r:id="rId1"/>
  </sheets>
  <definedNames>
    <definedName name="_xlnm.Print_Area" localSheetId="0">ธ.ค.66!$A$1:$J$33</definedName>
  </definedNames>
  <calcPr calcId="124519"/>
</workbook>
</file>

<file path=xl/calcChain.xml><?xml version="1.0" encoding="utf-8"?>
<calcChain xmlns="http://schemas.openxmlformats.org/spreadsheetml/2006/main">
  <c r="I33" i="4"/>
  <c r="G33"/>
  <c r="E33"/>
  <c r="E32"/>
  <c r="G16"/>
  <c r="G14"/>
  <c r="G8"/>
  <c r="G12"/>
  <c r="G9"/>
  <c r="G10"/>
  <c r="E17"/>
  <c r="G15" l="1"/>
  <c r="G17" s="1"/>
  <c r="I17" s="1"/>
</calcChain>
</file>

<file path=xl/sharedStrings.xml><?xml version="1.0" encoding="utf-8"?>
<sst xmlns="http://schemas.openxmlformats.org/spreadsheetml/2006/main" count="41" uniqueCount="36">
  <si>
    <t>ที่</t>
  </si>
  <si>
    <t>รวม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</si>
  <si>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</si>
  <si>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</si>
  <si>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</si>
  <si>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</si>
  <si>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</si>
  <si>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รายการ</t>
  </si>
  <si>
    <t>รวมตอบแทนใช้สอย และวัสดุ</t>
  </si>
  <si>
    <t>ค่าสาธารณูปโภค</t>
  </si>
  <si>
    <t>โครงการ การรักษาความสงบเรียบร้อยและความมั่นคงภายในประเทศ          - กิจกรรม การตรวจสอบ คัดกรอง ปราบปรามคนต่างด้าวที่ไม่พึงปารถนา</t>
  </si>
  <si>
    <t>1.1 ค่าเบี้ยเลี้ยง ที่พัก พาหนะ</t>
  </si>
  <si>
    <t>1.2 ค่าซ่อมแซมยานพาหนะ</t>
  </si>
  <si>
    <t>1.3 ค่าจ้างเหมาบริการทำความสะอาด</t>
  </si>
  <si>
    <t>1.4 ค่าเช่าเครื่องถ่ายเอกสาร</t>
  </si>
  <si>
    <t>1.5 ค่าวัสดุสำนักงาน</t>
  </si>
  <si>
    <t>1.6 ค่าน้ำมันเชื้อเพลิง</t>
  </si>
  <si>
    <t>1.7 ซ่อมแซมทั่วไป</t>
  </si>
  <si>
    <t>1.8 วัสดุอาหาร (ผู้ต้องกัก)</t>
  </si>
  <si>
    <t>แผนงานบุคคลากรภาครัฐ</t>
  </si>
  <si>
    <t xml:space="preserve">  - กิจกรรมปฎิรูปกฎหมาย</t>
  </si>
  <si>
    <t xml:space="preserve">   - ค่าเช่าบ้าน</t>
  </si>
  <si>
    <t>เงินค่าธรรมเนียมตรวจคนเข้าเมืองเพื่อเสริมงบประมาณรายจ่ายประจำปี 2566 ขยายใช้ถึง 30 ก.ย.67</t>
  </si>
  <si>
    <t>3.1 ค่าเบี้ยเลี้ยง ที่พัก พาหนะ</t>
  </si>
  <si>
    <t>3.2 ค่าซ่อมแซมยานพาหนะ</t>
  </si>
  <si>
    <t>3.3 ค่าจ้างเหมาบริการทำความสะอาด</t>
  </si>
  <si>
    <t>3.4 ค่าเช่าเครื่องถ่ายเอกสาร</t>
  </si>
  <si>
    <t>3.5 ค่าวัสดุสำนักงาน</t>
  </si>
  <si>
    <t>3.6 ค่าน้ำมันเชื้อเพลิง</t>
  </si>
  <si>
    <t>3.7 ซ่อมแซมทั่วไป</t>
  </si>
  <si>
    <t>3.8 วัสดุอาหาร (ผู้ต้องกัก)</t>
  </si>
  <si>
    <t>ผลเบิกจ่ายเป็นไปตามเป้าหมาย</t>
  </si>
  <si>
    <t>รายงานผลการใช้จ่ายงบประมาณ ตรวจคนเข้าเมืองจังหวัดพังงา</t>
  </si>
  <si>
    <t>ไม่มี</t>
  </si>
  <si>
    <t>ข้อมูล ณ วันที่ 31 ธันวาคม พ.ศ. 2566</t>
  </si>
  <si>
    <t>ประจำปีงบประมาณ พ.ศ. 2567 ประจำเดือน ธันวาคม 2566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</si>
</sst>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2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ahoma"/>
      <family val="2"/>
      <charset val="222"/>
      <scheme val="minor"/>
    </font>
    <font>
      <b/>
      <sz val="18"/>
      <color rgb="FFFF0000"/>
      <name val="TH SarabunPSK"/>
      <family val="2"/>
    </font>
    <font>
      <b/>
      <sz val="18"/>
      <name val="TH SarabunPSK"/>
      <family val="2"/>
    </font>
    <font>
      <sz val="16"/>
      <name val="TH SarabunPSK"/>
      <family val="2"/>
    </font>
    <font>
      <b/>
      <sz val="16"/>
      <color theme="0"/>
      <name val="TH SarabunPSK"/>
      <family val="2"/>
    </font>
    <font>
      <sz val="11"/>
      <color theme="1"/>
      <name val="Tahoma"/>
      <family val="2"/>
      <charset val="222"/>
      <scheme val="minor"/>
    </font>
    <font>
      <b/>
      <sz val="2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69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2" fillId="0" borderId="8" xfId="0" applyFont="1" applyBorder="1" applyAlignment="1"/>
    <xf numFmtId="0" fontId="2" fillId="0" borderId="1" xfId="0" applyFont="1" applyBorder="1" applyAlignment="1"/>
    <xf numFmtId="0" fontId="2" fillId="0" borderId="1" xfId="0" applyFont="1" applyBorder="1" applyAlignment="1">
      <alignment vertical="top"/>
    </xf>
    <xf numFmtId="0" fontId="2" fillId="0" borderId="8" xfId="0" quotePrefix="1" applyFont="1" applyBorder="1" applyAlignment="1">
      <alignment horizontal="center" vertical="center"/>
    </xf>
    <xf numFmtId="0" fontId="5" fillId="0" borderId="0" xfId="0" applyFont="1"/>
    <xf numFmtId="0" fontId="8" fillId="0" borderId="1" xfId="0" applyFont="1" applyBorder="1"/>
    <xf numFmtId="0" fontId="8" fillId="0" borderId="1" xfId="0" applyFont="1" applyBorder="1" applyAlignment="1">
      <alignment vertical="top" wrapText="1"/>
    </xf>
    <xf numFmtId="0" fontId="3" fillId="0" borderId="1" xfId="0" applyFont="1" applyBorder="1"/>
    <xf numFmtId="0" fontId="2" fillId="0" borderId="3" xfId="0" applyFont="1" applyBorder="1" applyAlignment="1">
      <alignment horizontal="center" vertical="top"/>
    </xf>
    <xf numFmtId="0" fontId="3" fillId="3" borderId="1" xfId="0" applyFont="1" applyFill="1" applyBorder="1"/>
    <xf numFmtId="0" fontId="0" fillId="3" borderId="9" xfId="0" applyFill="1" applyBorder="1"/>
    <xf numFmtId="0" fontId="0" fillId="3" borderId="8" xfId="0" applyFill="1" applyBorder="1"/>
    <xf numFmtId="0" fontId="11" fillId="0" borderId="8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43" fontId="2" fillId="0" borderId="8" xfId="0" applyNumberFormat="1" applyFont="1" applyBorder="1" applyAlignment="1"/>
    <xf numFmtId="43" fontId="2" fillId="3" borderId="1" xfId="0" applyNumberFormat="1" applyFont="1" applyFill="1" applyBorder="1" applyAlignment="1"/>
    <xf numFmtId="0" fontId="2" fillId="3" borderId="8" xfId="0" applyFont="1" applyFill="1" applyBorder="1" applyAlignment="1">
      <alignment horizontal="center"/>
    </xf>
    <xf numFmtId="43" fontId="2" fillId="3" borderId="8" xfId="1" applyFont="1" applyFill="1" applyBorder="1" applyAlignment="1"/>
    <xf numFmtId="43" fontId="2" fillId="3" borderId="1" xfId="1" applyFont="1" applyFill="1" applyBorder="1" applyAlignment="1"/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2" fillId="0" borderId="7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9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3" fontId="4" fillId="0" borderId="9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43" fontId="2" fillId="3" borderId="9" xfId="1" applyFont="1" applyFill="1" applyBorder="1" applyAlignment="1">
      <alignment horizontal="right"/>
    </xf>
    <xf numFmtId="43" fontId="2" fillId="3" borderId="8" xfId="1" applyFont="1" applyFill="1" applyBorder="1" applyAlignment="1">
      <alignment horizontal="right"/>
    </xf>
    <xf numFmtId="43" fontId="11" fillId="0" borderId="9" xfId="1" applyFont="1" applyBorder="1" applyAlignment="1">
      <alignment horizontal="center" vertical="center"/>
    </xf>
    <xf numFmtId="43" fontId="11" fillId="0" borderId="8" xfId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3" fontId="2" fillId="0" borderId="9" xfId="1" applyFont="1" applyBorder="1" applyAlignment="1">
      <alignment horizontal="right"/>
    </xf>
    <xf numFmtId="43" fontId="2" fillId="0" borderId="8" xfId="1" applyFont="1" applyBorder="1" applyAlignment="1">
      <alignment horizontal="right"/>
    </xf>
    <xf numFmtId="2" fontId="2" fillId="0" borderId="9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43" fontId="2" fillId="0" borderId="9" xfId="1" applyFont="1" applyBorder="1" applyAlignment="1">
      <alignment horizontal="center"/>
    </xf>
    <xf numFmtId="43" fontId="2" fillId="0" borderId="8" xfId="1" applyFont="1" applyBorder="1" applyAlignment="1">
      <alignment horizontal="center"/>
    </xf>
    <xf numFmtId="43" fontId="2" fillId="3" borderId="1" xfId="0" applyNumberFormat="1" applyFont="1" applyFill="1" applyBorder="1" applyAlignment="1">
      <alignment horizontal="center"/>
    </xf>
    <xf numFmtId="43" fontId="2" fillId="0" borderId="9" xfId="0" applyNumberFormat="1" applyFont="1" applyBorder="1" applyAlignment="1">
      <alignment horizontal="center"/>
    </xf>
    <xf numFmtId="43" fontId="2" fillId="0" borderId="1" xfId="1" applyFont="1" applyBorder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990000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3"/>
  <sheetViews>
    <sheetView tabSelected="1" view="pageBreakPreview" zoomScale="60" zoomScaleNormal="120" workbookViewId="0">
      <selection activeCell="U20" sqref="U20"/>
    </sheetView>
  </sheetViews>
  <sheetFormatPr defaultRowHeight="14.25"/>
  <cols>
    <col min="1" max="1" width="5.875" customWidth="1"/>
    <col min="2" max="2" width="28.75" customWidth="1"/>
    <col min="3" max="3" width="12.375" customWidth="1"/>
    <col min="4" max="4" width="13" customWidth="1"/>
    <col min="5" max="5" width="9.625" customWidth="1"/>
    <col min="6" max="6" width="6.125" customWidth="1"/>
    <col min="7" max="7" width="9.625" customWidth="1"/>
    <col min="8" max="8" width="5.625" customWidth="1"/>
    <col min="9" max="9" width="12.25" customWidth="1"/>
    <col min="10" max="10" width="19.125" customWidth="1"/>
  </cols>
  <sheetData>
    <row r="1" spans="1:10" ht="27" customHeight="1">
      <c r="A1" s="42" t="s">
        <v>32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21.75" customHeight="1">
      <c r="A2" s="42" t="s">
        <v>35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ht="25.5" customHeight="1">
      <c r="A3" s="43" t="s">
        <v>34</v>
      </c>
      <c r="B3" s="43"/>
      <c r="C3" s="43"/>
      <c r="D3" s="43"/>
      <c r="E3" s="43"/>
      <c r="F3" s="43"/>
      <c r="G3" s="43"/>
      <c r="H3" s="43"/>
      <c r="I3" s="43"/>
      <c r="J3" s="43"/>
    </row>
    <row r="4" spans="1:10" ht="20.25" customHeight="1">
      <c r="A4" s="47" t="s">
        <v>0</v>
      </c>
      <c r="B4" s="47" t="s">
        <v>7</v>
      </c>
      <c r="C4" s="49" t="s">
        <v>2</v>
      </c>
      <c r="D4" s="50"/>
      <c r="E4" s="49" t="s">
        <v>3</v>
      </c>
      <c r="F4" s="50"/>
      <c r="G4" s="49" t="s">
        <v>4</v>
      </c>
      <c r="H4" s="50"/>
      <c r="I4" s="46" t="s">
        <v>5</v>
      </c>
      <c r="J4" s="44" t="s">
        <v>6</v>
      </c>
    </row>
    <row r="5" spans="1:10" ht="24" customHeight="1">
      <c r="A5" s="48"/>
      <c r="B5" s="48"/>
      <c r="C5" s="51"/>
      <c r="D5" s="52"/>
      <c r="E5" s="51"/>
      <c r="F5" s="52"/>
      <c r="G5" s="51"/>
      <c r="H5" s="52"/>
      <c r="I5" s="46"/>
      <c r="J5" s="45"/>
    </row>
    <row r="6" spans="1:10" ht="96">
      <c r="A6" s="29">
        <v>1</v>
      </c>
      <c r="B6" s="10" t="s">
        <v>10</v>
      </c>
      <c r="C6" s="59" t="s">
        <v>31</v>
      </c>
      <c r="D6" s="41"/>
      <c r="E6" s="53"/>
      <c r="F6" s="54"/>
      <c r="G6" s="57"/>
      <c r="H6" s="58"/>
      <c r="I6" s="17"/>
      <c r="J6" s="16"/>
    </row>
    <row r="7" spans="1:10" ht="21" customHeight="1">
      <c r="A7" s="30"/>
      <c r="B7" s="9" t="s">
        <v>11</v>
      </c>
      <c r="C7" s="35"/>
      <c r="D7" s="35"/>
      <c r="E7" s="37"/>
      <c r="F7" s="37"/>
      <c r="G7" s="68">
        <v>18253</v>
      </c>
      <c r="H7" s="68"/>
      <c r="I7" s="5"/>
      <c r="J7" s="4"/>
    </row>
    <row r="8" spans="1:10" ht="24">
      <c r="A8" s="30"/>
      <c r="B8" s="1" t="s">
        <v>12</v>
      </c>
      <c r="C8" s="35"/>
      <c r="D8" s="35"/>
      <c r="E8" s="37"/>
      <c r="F8" s="37"/>
      <c r="G8" s="68">
        <f>68759.27+2500+2110</f>
        <v>73369.27</v>
      </c>
      <c r="H8" s="68"/>
      <c r="I8" s="5"/>
      <c r="J8" s="4"/>
    </row>
    <row r="9" spans="1:10" ht="24">
      <c r="A9" s="30"/>
      <c r="B9" s="1" t="s">
        <v>13</v>
      </c>
      <c r="C9" s="35"/>
      <c r="D9" s="35"/>
      <c r="E9" s="37"/>
      <c r="F9" s="37"/>
      <c r="G9" s="68">
        <f>12600+12600</f>
        <v>25200</v>
      </c>
      <c r="H9" s="68"/>
      <c r="I9" s="5"/>
      <c r="J9" s="4"/>
    </row>
    <row r="10" spans="1:10" ht="24">
      <c r="A10" s="30"/>
      <c r="B10" s="1" t="s">
        <v>14</v>
      </c>
      <c r="C10" s="25"/>
      <c r="D10" s="26"/>
      <c r="E10" s="23"/>
      <c r="F10" s="24"/>
      <c r="G10" s="64">
        <f>6000+6000</f>
        <v>12000</v>
      </c>
      <c r="H10" s="65"/>
      <c r="I10" s="5"/>
      <c r="J10" s="4"/>
    </row>
    <row r="11" spans="1:10" ht="24">
      <c r="A11" s="30"/>
      <c r="B11" s="1" t="s">
        <v>15</v>
      </c>
      <c r="C11" s="25"/>
      <c r="D11" s="26"/>
      <c r="E11" s="23"/>
      <c r="F11" s="24"/>
      <c r="G11" s="64"/>
      <c r="H11" s="65"/>
      <c r="I11" s="5"/>
      <c r="J11" s="4"/>
    </row>
    <row r="12" spans="1:10" ht="24">
      <c r="A12" s="30"/>
      <c r="B12" s="1" t="s">
        <v>16</v>
      </c>
      <c r="C12" s="25"/>
      <c r="D12" s="26"/>
      <c r="E12" s="23"/>
      <c r="F12" s="24"/>
      <c r="G12" s="64">
        <f>21500+4790+25739.2</f>
        <v>52029.2</v>
      </c>
      <c r="H12" s="65"/>
      <c r="I12" s="5"/>
      <c r="J12" s="4"/>
    </row>
    <row r="13" spans="1:10" ht="24">
      <c r="A13" s="30"/>
      <c r="B13" s="6" t="s">
        <v>17</v>
      </c>
      <c r="C13" s="38"/>
      <c r="D13" s="39"/>
      <c r="E13" s="40"/>
      <c r="F13" s="41"/>
      <c r="G13" s="64"/>
      <c r="H13" s="65"/>
      <c r="I13" s="5"/>
      <c r="J13" s="4"/>
    </row>
    <row r="14" spans="1:10" s="8" customFormat="1" ht="20.25" customHeight="1">
      <c r="A14" s="30"/>
      <c r="B14" s="1" t="s">
        <v>18</v>
      </c>
      <c r="C14" s="32"/>
      <c r="D14" s="33"/>
      <c r="E14" s="23"/>
      <c r="F14" s="24"/>
      <c r="G14" s="64">
        <f>37625+750+126750+2325+136700+950</f>
        <v>305100</v>
      </c>
      <c r="H14" s="65"/>
      <c r="I14" s="5"/>
      <c r="J14" s="7"/>
    </row>
    <row r="15" spans="1:10" ht="21" customHeight="1">
      <c r="A15" s="30"/>
      <c r="B15" s="11" t="s">
        <v>8</v>
      </c>
      <c r="C15" s="25"/>
      <c r="D15" s="26"/>
      <c r="E15" s="64">
        <v>632000</v>
      </c>
      <c r="F15" s="65"/>
      <c r="G15" s="67">
        <f>SUM(G7:G14)</f>
        <v>485951.47</v>
      </c>
      <c r="H15" s="24"/>
      <c r="I15" s="18"/>
      <c r="J15" s="18"/>
    </row>
    <row r="16" spans="1:10" ht="24">
      <c r="A16" s="31"/>
      <c r="B16" s="11" t="s">
        <v>9</v>
      </c>
      <c r="C16" s="25"/>
      <c r="D16" s="26"/>
      <c r="E16" s="64">
        <v>104200</v>
      </c>
      <c r="F16" s="65"/>
      <c r="G16" s="64">
        <f>81875.78+488.99+2664.3+2664.3</f>
        <v>87693.37000000001</v>
      </c>
      <c r="H16" s="65"/>
      <c r="I16" s="18"/>
      <c r="J16" s="4"/>
    </row>
    <row r="17" spans="1:10" ht="24">
      <c r="A17" s="12"/>
      <c r="B17" s="13" t="s">
        <v>1</v>
      </c>
      <c r="C17" s="36"/>
      <c r="D17" s="36"/>
      <c r="E17" s="66">
        <f>SUM(E15:E16)</f>
        <v>736200</v>
      </c>
      <c r="F17" s="34"/>
      <c r="G17" s="66">
        <f>SUM(G15:G16)</f>
        <v>573644.84</v>
      </c>
      <c r="H17" s="34"/>
      <c r="I17" s="19">
        <f>+G17*100/E17</f>
        <v>77.919701168160827</v>
      </c>
      <c r="J17" s="20" t="s">
        <v>33</v>
      </c>
    </row>
    <row r="18" spans="1:10" ht="24">
      <c r="A18" s="29">
        <v>2</v>
      </c>
      <c r="B18" s="10" t="s">
        <v>19</v>
      </c>
      <c r="C18" s="32"/>
      <c r="D18" s="33"/>
      <c r="E18" s="62"/>
      <c r="F18" s="63"/>
      <c r="G18" s="32"/>
      <c r="H18" s="33"/>
      <c r="I18" s="3"/>
      <c r="J18" s="3"/>
    </row>
    <row r="19" spans="1:10" ht="24">
      <c r="A19" s="30"/>
      <c r="B19" s="9" t="s">
        <v>20</v>
      </c>
      <c r="C19" s="32"/>
      <c r="D19" s="33"/>
      <c r="E19" s="62"/>
      <c r="F19" s="63"/>
      <c r="G19" s="32"/>
      <c r="H19" s="33"/>
      <c r="I19" s="3"/>
      <c r="J19" s="3"/>
    </row>
    <row r="20" spans="1:10" ht="24">
      <c r="A20" s="30"/>
      <c r="B20" s="1" t="s">
        <v>21</v>
      </c>
      <c r="C20" s="32"/>
      <c r="D20" s="33"/>
      <c r="E20" s="60">
        <v>0</v>
      </c>
      <c r="F20" s="61"/>
      <c r="G20" s="60">
        <v>0</v>
      </c>
      <c r="H20" s="61"/>
      <c r="I20" s="3"/>
      <c r="J20" s="3"/>
    </row>
    <row r="21" spans="1:10" ht="24">
      <c r="A21" s="12"/>
      <c r="B21" s="13" t="s">
        <v>1</v>
      </c>
      <c r="C21" s="14"/>
      <c r="D21" s="15"/>
      <c r="E21" s="55">
        <v>0</v>
      </c>
      <c r="F21" s="56"/>
      <c r="G21" s="55">
        <v>0</v>
      </c>
      <c r="H21" s="56"/>
      <c r="I21" s="22">
        <v>0</v>
      </c>
      <c r="J21" s="21">
        <v>0</v>
      </c>
    </row>
    <row r="22" spans="1:10" ht="78" customHeight="1">
      <c r="A22" s="29">
        <v>3</v>
      </c>
      <c r="B22" s="10" t="s">
        <v>22</v>
      </c>
      <c r="C22" s="59"/>
      <c r="D22" s="41"/>
      <c r="E22" s="23"/>
      <c r="F22" s="24"/>
      <c r="G22" s="23"/>
      <c r="H22" s="24"/>
      <c r="I22" s="5"/>
      <c r="J22" s="4"/>
    </row>
    <row r="23" spans="1:10" ht="21.75" customHeight="1">
      <c r="A23" s="30"/>
      <c r="B23" s="9" t="s">
        <v>23</v>
      </c>
      <c r="C23" s="25"/>
      <c r="D23" s="26"/>
      <c r="E23" s="23"/>
      <c r="F23" s="24"/>
      <c r="G23" s="23"/>
      <c r="H23" s="24"/>
      <c r="I23" s="5"/>
      <c r="J23" s="4"/>
    </row>
    <row r="24" spans="1:10" ht="22.5" customHeight="1">
      <c r="A24" s="30"/>
      <c r="B24" s="1" t="s">
        <v>24</v>
      </c>
      <c r="C24" s="25"/>
      <c r="D24" s="26"/>
      <c r="E24" s="23"/>
      <c r="F24" s="24"/>
      <c r="G24" s="23"/>
      <c r="H24" s="24"/>
      <c r="I24" s="5"/>
      <c r="J24" s="4"/>
    </row>
    <row r="25" spans="1:10" ht="24">
      <c r="A25" s="30"/>
      <c r="B25" s="1" t="s">
        <v>25</v>
      </c>
      <c r="C25" s="25"/>
      <c r="D25" s="26"/>
      <c r="E25" s="23"/>
      <c r="F25" s="24"/>
      <c r="G25" s="23"/>
      <c r="H25" s="24"/>
      <c r="I25" s="5"/>
      <c r="J25" s="4"/>
    </row>
    <row r="26" spans="1:10" ht="24">
      <c r="A26" s="30"/>
      <c r="B26" s="1" t="s">
        <v>26</v>
      </c>
      <c r="C26" s="25"/>
      <c r="D26" s="26"/>
      <c r="E26" s="23"/>
      <c r="F26" s="24"/>
      <c r="G26" s="23"/>
      <c r="H26" s="24"/>
      <c r="I26" s="5"/>
      <c r="J26" s="4"/>
    </row>
    <row r="27" spans="1:10" ht="24">
      <c r="A27" s="30"/>
      <c r="B27" s="1" t="s">
        <v>27</v>
      </c>
      <c r="C27" s="25"/>
      <c r="D27" s="26"/>
      <c r="E27" s="23"/>
      <c r="F27" s="24"/>
      <c r="G27" s="23"/>
      <c r="H27" s="24"/>
      <c r="I27" s="5"/>
      <c r="J27" s="4"/>
    </row>
    <row r="28" spans="1:10" ht="24">
      <c r="A28" s="30"/>
      <c r="B28" s="1" t="s">
        <v>28</v>
      </c>
      <c r="C28" s="25"/>
      <c r="D28" s="26"/>
      <c r="E28" s="23"/>
      <c r="F28" s="24"/>
      <c r="G28" s="23"/>
      <c r="H28" s="24"/>
      <c r="I28" s="5"/>
      <c r="J28" s="4"/>
    </row>
    <row r="29" spans="1:10" ht="24">
      <c r="A29" s="30"/>
      <c r="B29" s="6" t="s">
        <v>29</v>
      </c>
      <c r="C29" s="25"/>
      <c r="D29" s="26"/>
      <c r="E29" s="23"/>
      <c r="F29" s="24"/>
      <c r="G29" s="23"/>
      <c r="H29" s="24"/>
      <c r="I29" s="5"/>
      <c r="J29" s="4"/>
    </row>
    <row r="30" spans="1:10" ht="24">
      <c r="A30" s="30"/>
      <c r="B30" s="1" t="s">
        <v>30</v>
      </c>
      <c r="C30" s="25"/>
      <c r="D30" s="26"/>
      <c r="E30" s="23"/>
      <c r="F30" s="24"/>
      <c r="G30" s="23"/>
      <c r="H30" s="24"/>
      <c r="I30" s="5"/>
      <c r="J30" s="4"/>
    </row>
    <row r="31" spans="1:10" ht="24">
      <c r="A31" s="30"/>
      <c r="B31" s="11" t="s">
        <v>8</v>
      </c>
      <c r="C31" s="25"/>
      <c r="D31" s="26"/>
      <c r="E31" s="60">
        <v>10040</v>
      </c>
      <c r="F31" s="61"/>
      <c r="G31" s="60">
        <v>0</v>
      </c>
      <c r="H31" s="61"/>
      <c r="I31" s="5"/>
      <c r="J31" s="4"/>
    </row>
    <row r="32" spans="1:10" ht="24">
      <c r="A32" s="31"/>
      <c r="B32" s="11" t="s">
        <v>9</v>
      </c>
      <c r="C32" s="25"/>
      <c r="D32" s="26"/>
      <c r="E32" s="60">
        <f>74183.56+46500</f>
        <v>120683.56</v>
      </c>
      <c r="F32" s="61"/>
      <c r="G32" s="60">
        <v>56023.66</v>
      </c>
      <c r="H32" s="61"/>
      <c r="I32" s="5"/>
      <c r="J32" s="4"/>
    </row>
    <row r="33" spans="1:10" ht="24">
      <c r="A33" s="2"/>
      <c r="B33" s="13" t="s">
        <v>1</v>
      </c>
      <c r="C33" s="27"/>
      <c r="D33" s="28"/>
      <c r="E33" s="55">
        <f>SUM(E31:E32)</f>
        <v>130723.56</v>
      </c>
      <c r="F33" s="56"/>
      <c r="G33" s="55">
        <f>SUM(G31:G32)</f>
        <v>56023.66</v>
      </c>
      <c r="H33" s="56"/>
      <c r="I33" s="19">
        <f>+G33*100/E33</f>
        <v>42.856589890911785</v>
      </c>
      <c r="J33" s="20" t="s">
        <v>33</v>
      </c>
    </row>
  </sheetData>
  <mergeCells count="96"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  <mergeCell ref="A6:A16"/>
    <mergeCell ref="C6:D6"/>
    <mergeCell ref="E6:F6"/>
    <mergeCell ref="G6:H6"/>
    <mergeCell ref="C7:D7"/>
    <mergeCell ref="E7:F7"/>
    <mergeCell ref="G7:H7"/>
    <mergeCell ref="C8:D8"/>
    <mergeCell ref="E8:F8"/>
    <mergeCell ref="G8:H8"/>
    <mergeCell ref="C9:D9"/>
    <mergeCell ref="E9:F9"/>
    <mergeCell ref="G9:H9"/>
    <mergeCell ref="C10:D10"/>
    <mergeCell ref="E10:F10"/>
    <mergeCell ref="G10:H10"/>
    <mergeCell ref="C11:D11"/>
    <mergeCell ref="E11:F11"/>
    <mergeCell ref="G11:H11"/>
    <mergeCell ref="C12:D12"/>
    <mergeCell ref="E12:F12"/>
    <mergeCell ref="G12:H12"/>
    <mergeCell ref="C13:D13"/>
    <mergeCell ref="E13:F13"/>
    <mergeCell ref="G13:H13"/>
    <mergeCell ref="C14:D14"/>
    <mergeCell ref="E14:F14"/>
    <mergeCell ref="G14:H14"/>
    <mergeCell ref="C15:D15"/>
    <mergeCell ref="E15:F15"/>
    <mergeCell ref="G15:H15"/>
    <mergeCell ref="C16:D16"/>
    <mergeCell ref="E16:F16"/>
    <mergeCell ref="G16:H16"/>
    <mergeCell ref="C17:D17"/>
    <mergeCell ref="E17:F17"/>
    <mergeCell ref="G17:H17"/>
    <mergeCell ref="A18:A20"/>
    <mergeCell ref="C18:D18"/>
    <mergeCell ref="E18:F18"/>
    <mergeCell ref="G18:H18"/>
    <mergeCell ref="C19:D19"/>
    <mergeCell ref="E19:F19"/>
    <mergeCell ref="G19:H19"/>
    <mergeCell ref="A22:A32"/>
    <mergeCell ref="C22:D22"/>
    <mergeCell ref="E22:F22"/>
    <mergeCell ref="G22:H22"/>
    <mergeCell ref="C23:D23"/>
    <mergeCell ref="C25:D25"/>
    <mergeCell ref="E25:F25"/>
    <mergeCell ref="G25:H25"/>
    <mergeCell ref="C20:D20"/>
    <mergeCell ref="E20:F20"/>
    <mergeCell ref="G20:H20"/>
    <mergeCell ref="E21:F21"/>
    <mergeCell ref="G21:H21"/>
    <mergeCell ref="E23:F23"/>
    <mergeCell ref="G23:H23"/>
    <mergeCell ref="C24:D24"/>
    <mergeCell ref="E24:F24"/>
    <mergeCell ref="G24:H24"/>
    <mergeCell ref="C26:D26"/>
    <mergeCell ref="E26:F26"/>
    <mergeCell ref="G26:H26"/>
    <mergeCell ref="C27:D27"/>
    <mergeCell ref="E27:F27"/>
    <mergeCell ref="G27:H27"/>
    <mergeCell ref="C28:D28"/>
    <mergeCell ref="E28:F28"/>
    <mergeCell ref="G28:H28"/>
    <mergeCell ref="C29:D29"/>
    <mergeCell ref="E29:F29"/>
    <mergeCell ref="G29:H29"/>
    <mergeCell ref="C30:D30"/>
    <mergeCell ref="E30:F30"/>
    <mergeCell ref="G30:H30"/>
    <mergeCell ref="C31:D31"/>
    <mergeCell ref="E31:F31"/>
    <mergeCell ref="G31:H31"/>
    <mergeCell ref="C32:D32"/>
    <mergeCell ref="E32:F32"/>
    <mergeCell ref="G32:H32"/>
    <mergeCell ref="C33:D33"/>
    <mergeCell ref="E33:F33"/>
    <mergeCell ref="G33:H3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ธ.ค.66</vt:lpstr>
      <vt:lpstr>ธ.ค.66!Print_Area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LENOVO</cp:lastModifiedBy>
  <cp:lastPrinted>2024-03-05T09:43:38Z</cp:lastPrinted>
  <dcterms:created xsi:type="dcterms:W3CDTF">2024-01-10T07:59:11Z</dcterms:created>
  <dcterms:modified xsi:type="dcterms:W3CDTF">2024-03-05T09:43:42Z</dcterms:modified>
</cp:coreProperties>
</file>